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1d2555185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 plan" sheetId="1" r:id="R02046f837f9d46ff"/>
    <x:sheet xmlns:r="http://schemas.openxmlformats.org/officeDocument/2006/relationships" name="Weekly evidence" sheetId="2" r:id="R591a10e8828a4d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 &quot;h&quot;"/>
    <x:numFmt numFmtId="201" formatCode="0"/>
    <x:numFmt numFmtId="202" formatCode="0%"/>
    <x:numFmt numFmtId="203" formatCode="yyyy-mm-dd"/>
    <x:numFmt numFmtId="204" formatCode="0.0 &quot;days&quot;"/>
  </x:numFmts>
  <x:fonts count="10">
    <x:font>
      <x:sz val="11"/>
      <x:name val="Carlito"/>
    </x:font>
    <x:font>
      <x:b/>
      <x:sz val="16"/>
      <x:color rgb="FF0B1F3A"/>
      <x:name val="Arial"/>
    </x:font>
    <x:font>
      <x:i/>
      <x:sz val="10"/>
      <x:color rgb="FF5F6B7A"/>
      <x:name val="Arial"/>
    </x:font>
    <x:font>
      <x:b/>
      <x:sz val="11"/>
      <x:color rgb="FF0B1F3A"/>
      <x:name val="Arial"/>
    </x:font>
    <x:font>
      <x:b/>
      <x:sz val="15"/>
      <x:color rgb="FF0B1F3A"/>
      <x:name val="Arial"/>
    </x:font>
    <x:font>
      <x:b/>
      <x:sz val="10"/>
      <x:color rgb="FFFFFFFF"/>
      <x:name val="Arial"/>
    </x:font>
    <x:font>
      <x:sz val="10"/>
      <x:color rgb="FF0B1F3A"/>
      <x:name val="Arial"/>
    </x:font>
    <x:font>
      <x:b/>
      <x:sz val="10"/>
      <x:color rgb="FFE76F51"/>
      <x:name val="Arial"/>
    </x:font>
    <x:font>
      <x:i/>
      <x:sz val="9"/>
      <x:color rgb="FF5F6B7A"/>
      <x:name val="Arial"/>
    </x:font>
    <x:font>
      <x:sz val="9"/>
      <x:color rgb="FF0B1F3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7F3F3"/>
      </x:patternFill>
    </x:fill>
    <x:fill>
      <x:patternFill patternType="solid">
        <x:fgColor rgb="FFF7F5EF"/>
      </x:patternFill>
    </x:fill>
    <x:fill>
      <x:patternFill patternType="solid">
        <x:fgColor rgb="FF0B1F3A"/>
      </x:patternFill>
    </x:fill>
    <x:fill>
      <x:patternFill patternType="solid">
        <x:fgColor rgb="FFFFF4CC"/>
      </x:patternFill>
    </x:fill>
    <x:fill>
      <x:patternFill patternType="solid">
        <x:fgColor rgb="FFE7F4EA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1B8A8F"/>
      </x:bottom>
      <x:diagonal/>
    </x:border>
    <x:border>
      <x:left style="thin">
        <x:color rgb="FF1B8A8F"/>
      </x:left>
      <x:right/>
      <x:top style="thin">
        <x:color rgb="FF1B8A8F"/>
      </x:top>
      <x:bottom style="thin">
        <x:color rgb="FF1B8A8F"/>
      </x:bottom>
      <x:diagonal/>
    </x:border>
    <x:border>
      <x:left/>
      <x:right style="thin">
        <x:color rgb="FF1B8A8F"/>
      </x:right>
      <x:top style="thin">
        <x:color rgb="FF1B8A8F"/>
      </x:top>
      <x:bottom style="thin">
        <x:color rgb="FF1B8A8F"/>
      </x:bottom>
      <x:diagonal/>
    </x:border>
    <x:border>
      <x:left style="thin">
        <x:color rgb="FFD8DEE8"/>
      </x:left>
      <x:right/>
      <x:top style="thin">
        <x:color rgb="FFD8DEE8"/>
      </x:top>
      <x:bottom/>
      <x:diagonal/>
    </x:border>
    <x:border>
      <x:left/>
      <x:right style="thin">
        <x:color rgb="FFD8DEE8"/>
      </x:right>
      <x:top style="thin">
        <x:color rgb="FFD8DEE8"/>
      </x:top>
      <x:bottom/>
      <x:diagonal/>
    </x:border>
    <x:border>
      <x:left style="thin">
        <x:color rgb="FFD8DEE8"/>
      </x:left>
      <x:right/>
      <x:top/>
      <x:bottom style="thin">
        <x:color rgb="FFD8DEE8"/>
      </x:bottom>
      <x:diagonal/>
    </x:border>
    <x:border>
      <x:left/>
      <x:right style="thin">
        <x:color rgb="FFD8DEE8"/>
      </x:right>
      <x:top/>
      <x:bottom style="thin">
        <x:color rgb="FFD8DEE8"/>
      </x:bottom>
      <x:diagonal/>
    </x:border>
    <x:border>
      <x:left/>
      <x:right/>
      <x:top style="thin">
        <x:color rgb="FF1B8A8F"/>
      </x:top>
      <x:bottom style="thin">
        <x:color rgb="FF1B8A8F"/>
      </x:bottom>
      <x:diagonal/>
    </x:border>
    <x:border>
      <x:left/>
      <x:right style="thin">
        <x:color rgb="FFFFFFFF"/>
      </x:right>
      <x:top/>
      <x:bottom style="thin">
        <x:color rgb="FF0B1F3A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0B1F3A"/>
      </x:bottom>
      <x:diagonal/>
    </x:border>
    <x:border>
      <x:left style="thin">
        <x:color rgb="FFFFFFFF"/>
      </x:left>
      <x:right/>
      <x:top/>
      <x:bottom style="thin">
        <x:color rgb="FF0B1F3A"/>
      </x:bottom>
      <x:diagonal/>
    </x:border>
    <x:border>
      <x:left/>
      <x:right/>
      <x:top/>
      <x:bottom style="thin">
        <x:color rgb="FFD8DEE8"/>
      </x:bottom>
      <x:diagonal/>
    </x:border>
    <x:border>
      <x:left/>
      <x:right/>
      <x:top style="thin">
        <x:color rgb="FFD8DEE8"/>
      </x:top>
      <x:bottom style="thin">
        <x:color rgb="FFD8DEE8"/>
      </x:bottom>
      <x:diagonal/>
    </x:border>
    <x:border>
      <x:left/>
      <x:right/>
      <x:top style="thin">
        <x:color rgb="FFD8DEE8"/>
      </x:top>
      <x:bottom/>
      <x:diagonal/>
    </x:border>
  </x:borders>
  <x:cellStyleXfs count="1">
    <x:xf numFmtId="0" fontId="0" fillId="0" borderId="0"/>
  </x:cellStyleXfs>
  <x:cellXfs count="1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4" fillId="3" borderId="5" xfId="0" applyNumberFormat="1" applyFont="1" applyFill="1" applyBorder="1" applyAlignment="1">
      <x:alignment horizontal="center" vertical="center"/>
    </x:xf>
    <x:xf numFmtId="0" fontId="4" fillId="3" borderId="6" xfId="0" applyNumberFormat="1" applyFont="1" applyFill="1" applyBorder="1" applyAlignment="1">
      <x:alignment horizontal="center" vertical="center"/>
    </x:xf>
    <x:xf numFmtId="0" fontId="4" fillId="3" borderId="7" xfId="0" applyNumberFormat="1" applyFont="1" applyFill="1" applyBorder="1" applyAlignment="1">
      <x:alignment horizontal="center" vertical="center"/>
    </x:xf>
    <x:xf numFmtId="200" fontId="4" fillId="3" borderId="4" xfId="0" applyNumberFormat="1" applyFont="1" applyFill="1" applyBorder="1" applyAlignment="1">
      <x:alignment horizontal="center" vertical="center"/>
    </x:xf>
    <x:xf numFmtId="200" fontId="4" fillId="3" borderId="5" xfId="0" applyNumberFormat="1" applyFont="1" applyFill="1" applyBorder="1" applyAlignment="1">
      <x:alignment horizontal="center" vertical="center"/>
    </x:xf>
    <x:xf numFmtId="200" fontId="4" fillId="3" borderId="6" xfId="0" applyNumberFormat="1" applyFont="1" applyFill="1" applyBorder="1" applyAlignment="1">
      <x:alignment horizontal="center" vertical="center"/>
    </x:xf>
    <x:xf numFmtId="200" fontId="4" fillId="3" borderId="7" xfId="0" applyNumberFormat="1" applyFont="1" applyFill="1" applyBorder="1" applyAlignment="1">
      <x:alignment horizontal="center" vertical="center"/>
    </x:xf>
    <x:xf numFmtId="201" fontId="4" fillId="3" borderId="4" xfId="0" applyNumberFormat="1" applyFont="1" applyFill="1" applyBorder="1" applyAlignment="1">
      <x:alignment horizontal="center" vertical="center"/>
    </x:xf>
    <x:xf numFmtId="201" fontId="4" fillId="3" borderId="5" xfId="0" applyNumberFormat="1" applyFont="1" applyFill="1" applyBorder="1" applyAlignment="1">
      <x:alignment horizontal="center" vertical="center"/>
    </x:xf>
    <x:xf numFmtId="201" fontId="4" fillId="3" borderId="6" xfId="0" applyNumberFormat="1" applyFont="1" applyFill="1" applyBorder="1" applyAlignment="1">
      <x:alignment horizontal="center" vertical="center"/>
    </x:xf>
    <x:xf numFmtId="201" fontId="4" fillId="3" borderId="7" xfId="0" applyNumberFormat="1" applyFont="1" applyFill="1" applyBorder="1" applyAlignment="1">
      <x:alignment horizontal="center" vertical="center"/>
    </x:xf>
    <x:xf numFmtId="0" fontId="3" fillId="2" borderId="8" xfId="0" applyNumberFormat="1" applyFont="1" applyFill="1" applyBorder="1"/>
    <x:xf numFmtId="0" fontId="3" fillId="2" borderId="8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9" xfId="0" applyNumberFormat="1" applyFont="1" applyFill="1" applyBorder="1" applyAlignment="1">
      <x:alignment horizontal="center" vertical="center" wrapText="1"/>
    </x:xf>
    <x:xf numFmtId="0" fontId="5" fillId="4" borderId="10" xfId="0" applyNumberFormat="1" applyFont="1" applyFill="1" applyBorder="1" applyAlignment="1">
      <x:alignment horizontal="center" vertical="center" wrapText="1"/>
    </x:xf>
    <x:xf numFmtId="0" fontId="5" fillId="4" borderId="1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0" fontId="6" fillId="0" borderId="13" xfId="0" applyNumberFormat="1" applyFont="1" applyFill="1" applyBorder="1" applyAlignment="1">
      <x:alignment vertical="center"/>
    </x:xf>
    <x:xf numFmtId="0" fontId="6" fillId="0" borderId="14" xfId="0" applyNumberFormat="1" applyFont="1" applyFill="1" applyBorder="1" applyAlignment="1">
      <x:alignment vertical="center"/>
    </x:xf>
    <x:xf numFmtId="0" fontId="6" fillId="5" borderId="12" xfId="0" applyNumberFormat="1" applyFont="1" applyFill="1" applyBorder="1" applyAlignment="1">
      <x:alignment vertical="center"/>
    </x:xf>
    <x:xf numFmtId="0" fontId="6" fillId="5" borderId="13" xfId="0" applyNumberFormat="1" applyFont="1" applyFill="1" applyBorder="1" applyAlignment="1">
      <x:alignment vertical="center"/>
    </x:xf>
    <x:xf numFmtId="0" fontId="6" fillId="5" borderId="14" xfId="0" applyNumberFormat="1" applyFont="1" applyFill="1" applyBorder="1" applyAlignment="1">
      <x:alignment vertical="center"/>
    </x:xf>
    <x:xf numFmtId="0" fontId="6" fillId="6" borderId="12" xfId="0" applyNumberFormat="1" applyFont="1" applyFill="1" applyBorder="1" applyAlignment="1">
      <x:alignment vertical="center"/>
    </x:xf>
    <x:xf numFmtId="0" fontId="6" fillId="6" borderId="13" xfId="0" applyNumberFormat="1" applyFont="1" applyFill="1" applyBorder="1" applyAlignment="1">
      <x:alignment vertical="center"/>
    </x:xf>
    <x:xf numFmtId="0" fontId="6" fillId="6" borderId="14" xfId="0" applyNumberFormat="1" applyFont="1" applyFill="1" applyBorder="1" applyAlignment="1">
      <x:alignment vertical="center"/>
    </x:xf>
    <x:xf numFmtId="200" fontId="6" fillId="5" borderId="12" xfId="0" applyNumberFormat="1" applyFont="1" applyFill="1" applyBorder="1" applyAlignment="1">
      <x:alignment vertical="center"/>
    </x:xf>
    <x:xf numFmtId="200" fontId="6" fillId="5" borderId="13" xfId="0" applyNumberFormat="1" applyFont="1" applyFill="1" applyBorder="1" applyAlignment="1">
      <x:alignment vertical="center"/>
    </x:xf>
    <x:xf numFmtId="200" fontId="6" fillId="5" borderId="14" xfId="0" applyNumberFormat="1" applyFont="1" applyFill="1" applyBorder="1" applyAlignment="1">
      <x:alignment vertical="center"/>
    </x:xf>
    <x:xf numFmtId="202" fontId="6" fillId="5" borderId="12" xfId="0" applyNumberFormat="1" applyFont="1" applyFill="1" applyBorder="1" applyAlignment="1">
      <x:alignment vertical="center"/>
    </x:xf>
    <x:xf numFmtId="202" fontId="6" fillId="5" borderId="13" xfId="0" applyNumberFormat="1" applyFont="1" applyFill="1" applyBorder="1" applyAlignment="1">
      <x:alignment vertical="center"/>
    </x:xf>
    <x:xf numFmtId="202" fontId="6" fillId="5" borderId="14" xfId="0" applyNumberFormat="1" applyFont="1" applyFill="1" applyBorder="1" applyAlignment="1">
      <x:alignment vertical="center"/>
    </x:xf>
    <x:xf numFmtId="200" fontId="6" fillId="6" borderId="12" xfId="0" applyNumberFormat="1" applyFont="1" applyFill="1" applyBorder="1" applyAlignment="1">
      <x:alignment vertical="center"/>
    </x:xf>
    <x:xf numFmtId="200" fontId="6" fillId="6" borderId="13" xfId="0" applyNumberFormat="1" applyFont="1" applyFill="1" applyBorder="1" applyAlignment="1">
      <x:alignment vertical="center"/>
    </x:xf>
    <x:xf numFmtId="200" fontId="6" fillId="6" borderId="14" xfId="0" applyNumberFormat="1" applyFont="1" applyFill="1" applyBorder="1" applyAlignment="1">
      <x:alignment vertical="center"/>
    </x:xf>
    <x:xf numFmtId="203" fontId="6" fillId="5" borderId="12" xfId="0" applyNumberFormat="1" applyFont="1" applyFill="1" applyBorder="1" applyAlignment="1">
      <x:alignment vertical="center"/>
    </x:xf>
    <x:xf numFmtId="203" fontId="6" fillId="5" borderId="13" xfId="0" applyNumberFormat="1" applyFont="1" applyFill="1" applyBorder="1" applyAlignment="1">
      <x:alignment vertical="center"/>
    </x:xf>
    <x:xf numFmtId="203" fontId="6" fillId="5" borderId="14" xfId="0" applyNumberFormat="1" applyFont="1" applyFill="1" applyBorder="1" applyAlignment="1">
      <x:alignment vertical="center"/>
    </x:xf>
    <x:xf numFmtId="201" fontId="6" fillId="5" borderId="12" xfId="0" applyNumberFormat="1" applyFont="1" applyFill="1" applyBorder="1" applyAlignment="1">
      <x:alignment vertical="center"/>
    </x:xf>
    <x:xf numFmtId="201" fontId="6" fillId="5" borderId="13" xfId="0" applyNumberFormat="1" applyFont="1" applyFill="1" applyBorder="1" applyAlignment="1">
      <x:alignment vertical="center"/>
    </x:xf>
    <x:xf numFmtId="201" fontId="6" fillId="5" borderId="14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7" fillId="0" borderId="12" xfId="0" applyNumberFormat="1" applyFont="1" applyFill="1" applyBorder="1" applyAlignment="1">
      <x:alignment vertical="center"/>
    </x:xf>
    <x:xf numFmtId="0" fontId="7" fillId="0" borderId="13" xfId="0" applyNumberFormat="1" applyFont="1" applyFill="1" applyBorder="1" applyAlignment="1">
      <x:alignment vertical="center"/>
    </x:xf>
    <x:xf numFmtId="0" fontId="7" fillId="0" borderId="14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6" fillId="5" borderId="12" xfId="0" applyNumberFormat="1" applyFont="1" applyFill="1" applyBorder="1" applyAlignment="1">
      <x:alignment vertical="center" wrapText="1"/>
    </x:xf>
    <x:xf numFmtId="200" fontId="6" fillId="5" borderId="12" xfId="0" applyNumberFormat="1" applyFont="1" applyFill="1" applyBorder="1" applyAlignment="1">
      <x:alignment vertical="center" wrapText="1"/>
    </x:xf>
    <x:xf numFmtId="202" fontId="6" fillId="5" borderId="12" xfId="0" applyNumberFormat="1" applyFont="1" applyFill="1" applyBorder="1" applyAlignment="1">
      <x:alignment vertical="center" wrapText="1"/>
    </x:xf>
    <x:xf numFmtId="200" fontId="6" fillId="6" borderId="12" xfId="0" applyNumberFormat="1" applyFont="1" applyFill="1" applyBorder="1" applyAlignment="1">
      <x:alignment vertical="center" wrapText="1"/>
    </x:xf>
    <x:xf numFmtId="0" fontId="6" fillId="5" borderId="13" xfId="0" applyNumberFormat="1" applyFont="1" applyFill="1" applyBorder="1" applyAlignment="1">
      <x:alignment vertical="center" wrapText="1"/>
    </x:xf>
    <x:xf numFmtId="200" fontId="6" fillId="5" borderId="13" xfId="0" applyNumberFormat="1" applyFont="1" applyFill="1" applyBorder="1" applyAlignment="1">
      <x:alignment vertical="center" wrapText="1"/>
    </x:xf>
    <x:xf numFmtId="202" fontId="6" fillId="5" borderId="13" xfId="0" applyNumberFormat="1" applyFont="1" applyFill="1" applyBorder="1" applyAlignment="1">
      <x:alignment vertical="center" wrapText="1"/>
    </x:xf>
    <x:xf numFmtId="200" fontId="6" fillId="6" borderId="13" xfId="0" applyNumberFormat="1" applyFont="1" applyFill="1" applyBorder="1" applyAlignment="1">
      <x:alignment vertical="center" wrapText="1"/>
    </x:xf>
    <x:xf numFmtId="0" fontId="6" fillId="5" borderId="14" xfId="0" applyNumberFormat="1" applyFont="1" applyFill="1" applyBorder="1" applyAlignment="1">
      <x:alignment vertical="center" wrapText="1"/>
    </x:xf>
    <x:xf numFmtId="200" fontId="6" fillId="5" borderId="14" xfId="0" applyNumberFormat="1" applyFont="1" applyFill="1" applyBorder="1" applyAlignment="1">
      <x:alignment vertical="center" wrapText="1"/>
    </x:xf>
    <x:xf numFmtId="202" fontId="6" fillId="5" borderId="14" xfId="0" applyNumberFormat="1" applyFont="1" applyFill="1" applyBorder="1" applyAlignment="1">
      <x:alignment vertical="center" wrapText="1"/>
    </x:xf>
    <x:xf numFmtId="200" fontId="6" fillId="6" borderId="1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8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203" fontId="6" fillId="5" borderId="12" xfId="0" applyNumberFormat="1" applyFont="1" applyFill="1" applyBorder="1" applyAlignment="1">
      <x:alignment vertical="center" wrapText="1"/>
    </x:xf>
    <x:xf numFmtId="201" fontId="6" fillId="5" borderId="12" xfId="0" applyNumberFormat="1" applyFont="1" applyFill="1" applyBorder="1" applyAlignment="1">
      <x:alignment vertical="center" wrapText="1"/>
    </x:xf>
    <x:xf numFmtId="203" fontId="6" fillId="5" borderId="13" xfId="0" applyNumberFormat="1" applyFont="1" applyFill="1" applyBorder="1" applyAlignment="1">
      <x:alignment vertical="center" wrapText="1"/>
    </x:xf>
    <x:xf numFmtId="201" fontId="6" fillId="5" borderId="13" xfId="0" applyNumberFormat="1" applyFont="1" applyFill="1" applyBorder="1" applyAlignment="1">
      <x:alignment vertical="center" wrapText="1"/>
    </x:xf>
    <x:xf numFmtId="203" fontId="6" fillId="5" borderId="14" xfId="0" applyNumberFormat="1" applyFont="1" applyFill="1" applyBorder="1" applyAlignment="1">
      <x:alignment vertical="center" wrapText="1"/>
    </x:xf>
    <x:xf numFmtId="201" fontId="6" fillId="5" borderId="14" xfId="0" applyNumberFormat="1" applyFont="1" applyFill="1" applyBorder="1" applyAlignment="1">
      <x:alignment vertical="center" wrapText="1"/>
    </x:xf>
    <x:xf numFmtId="0" fontId="6" fillId="6" borderId="12" xfId="0" applyNumberFormat="1" applyFont="1" applyFill="1" applyBorder="1" applyAlignment="1">
      <x:alignment vertical="center" wrapText="1"/>
    </x:xf>
    <x:xf numFmtId="0" fontId="6" fillId="6" borderId="13" xfId="0" applyNumberFormat="1" applyFont="1" applyFill="1" applyBorder="1" applyAlignment="1">
      <x:alignment vertical="center" wrapText="1"/>
    </x:xf>
    <x:xf numFmtId="0" fontId="6" fillId="6" borderId="14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0" fontId="6" fillId="0" borderId="12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6" fillId="0" borderId="13" xfId="0" applyNumberFormat="1" applyFont="1" applyFill="1" applyBorder="1" applyAlignment="1">
      <x:alignment vertical="center" wrapText="1"/>
    </x:xf>
    <x:xf numFmtId="0" fontId="7" fillId="0" borderId="14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204" fontId="6" fillId="5" borderId="12" xfId="0" applyNumberFormat="1" applyFont="1" applyFill="1" applyBorder="1" applyAlignment="1">
      <x:alignment vertical="center"/>
    </x:xf>
    <x:xf numFmtId="204" fontId="6" fillId="5" borderId="13" xfId="0" applyNumberFormat="1" applyFont="1" applyFill="1" applyBorder="1" applyAlignment="1">
      <x:alignment vertical="center"/>
    </x:xf>
    <x:xf numFmtId="204" fontId="6" fillId="5" borderId="14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12" xfId="0" applyNumberFormat="1" applyFont="1" applyFill="1" applyBorder="1"/>
    <x:xf numFmtId="0" fontId="9" fillId="0" borderId="13" xfId="0" applyNumberFormat="1" applyFont="1" applyFill="1" applyBorder="1"/>
    <x:xf numFmtId="0" fontId="9" fillId="0" borderId="14" xfId="0" applyNumberFormat="1" applyFont="1" applyFill="1" applyBorder="1"/>
    <x:xf numFmtId="0" fontId="9" fillId="0" borderId="12" xfId="0" applyNumberFormat="1" applyFont="1" applyFill="1" applyBorder="1" applyAlignment="1">
      <x:alignment wrapText="1"/>
    </x:xf>
    <x:xf numFmtId="0" fontId="9" fillId="0" borderId="13" xfId="0" applyNumberFormat="1" applyFont="1" applyFill="1" applyBorder="1" applyAlignment="1">
      <x:alignment wrapText="1"/>
    </x:xf>
    <x:xf numFmtId="0" fontId="9" fillId="0" borderId="14" xfId="0" applyNumberFormat="1" applyFont="1" applyFill="1" applyBorder="1" applyAlignment="1">
      <x:alignment wrapText="1"/>
    </x:xf>
    <x:xf numFmtId="0" fontId="9" fillId="0" borderId="12" xfId="0" applyNumberFormat="1" applyFont="1" applyFill="1" applyBorder="1" applyAlignment="1">
      <x:alignment vertical="center" wrapText="1"/>
    </x:xf>
    <x:xf numFmtId="0" fontId="9" fillId="0" borderId="13" xfId="0" applyNumberFormat="1" applyFont="1" applyFill="1" applyBorder="1" applyAlignment="1">
      <x:alignment vertical="center" wrapText="1"/>
    </x:xf>
    <x:xf numFmtId="0" fontId="9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237A3B"/>
      </x:font>
      <x:fill>
        <x:patternFill patternType="solid">
          <x:bgColor rgb="FFE7F4EA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237A3B"/>
      </x:font>
      <x:fill>
        <x:patternFill patternType="solid">
          <x:bgColor rgb="FFE7F4EA"/>
        </x:patternFill>
      </x:fill>
    </x:dxf>
    <x:dxf>
      <x:font>
        <x:b/>
        <x:color rgb="FF9A67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88a29363f471b" /><Relationship Type="http://schemas.openxmlformats.org/officeDocument/2006/relationships/theme" Target="/xl/theme/theme1.xml" Id="R863f0b2fac1c4615" /><Relationship Type="http://schemas.openxmlformats.org/officeDocument/2006/relationships/sharedStrings" Target="/xl/sharedStrings.xml" Id="Ra3127d4c79d34158" /><Relationship Type="http://schemas.openxmlformats.org/officeDocument/2006/relationships/worksheet" Target="/xl/worksheets/sheet1.xml" Id="R02046f837f9d46ff" /><Relationship Type="http://schemas.openxmlformats.org/officeDocument/2006/relationships/worksheet" Target="/xl/worksheets/sheet2.xml" Id="R591a10e8828a4d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1F3A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18" hidden="0" customWidth="1"/>
    <x:col min="4" max="4" width="18" hidden="0" customWidth="1"/>
    <x:col min="5" max="5" width="20" hidden="0" customWidth="1"/>
    <x:col min="6" max="6" width="16" hidden="0" customWidth="1"/>
    <x:col min="7" max="7" width="18" hidden="0" customWidth="1"/>
    <x:col min="8" max="8" width="21" hidden="0" customWidth="1"/>
    <x:col min="9" max="9" width="22" hidden="0" customWidth="1"/>
    <x:col min="10" max="10" width="16" hidden="0" customWidth="1"/>
  </x:cols>
  <x:sheetData>
    <x:row r="2" ht="28" customHeight="1">
      <x:c r="A2" s="2" t="str">
        <x:v>Multi-Project Capacity Planning Template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34" customHeight="1">
      <x:c r="A4" s="5" t="str">
        <x:v>Use weekly. Enter realistic available hours, project demand and person-level allocations. Yellow cells are editable; green cells calculate automatically.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6" ht="24" customHeight="1">
      <x:c r="A6" s="10" t="str">
        <x:v>Planning capacity</x:v>
      </x:c>
      <x:c r="B6" s="11"/>
      <x:c r="C6" s="10" t="str">
        <x:v>Requested demand</x:v>
      </x:c>
      <x:c r="D6" s="11"/>
      <x:c r="E6" s="10" t="str">
        <x:v>Capacity gap / surplus</x:v>
      </x:c>
      <x:c r="F6" s="11"/>
      <x:c r="G6" s="10" t="str">
        <x:v>Overloaded people</x:v>
      </x:c>
      <x:c r="H6" s="11"/>
      <x:c r="I6" s="10" t="str">
        <x:v>Active projects</x:v>
      </x:c>
      <x:c r="J6" s="11"/>
    </x:row>
    <x:row r="7" ht="24" customHeight="1">
      <x:c r="A7" s="20" t="n">
        <x:f>SUM(G12:G19)</x:f>
        <x:v>78.55000000000001</x:v>
      </x:c>
      <x:c r="B7" s="21"/>
      <x:c r="C7" s="20" t="n">
        <x:f>SUM(D28:D35)</x:f>
        <x:v>39</x:v>
      </x:c>
      <x:c r="D7" s="21"/>
      <x:c r="E7" s="20" t="n">
        <x:f>A7-C7</x:f>
        <x:v>39.55000000000001</x:v>
      </x:c>
      <x:c r="F7" s="21"/>
      <x:c r="G7" s="24" t="n">
        <x:f>COUNTIFS(J41:J48,"Overloaded")</x:f>
        <x:v>1</x:v>
      </x:c>
      <x:c r="H7" s="25"/>
      <x:c r="I7" s="24" t="n">
        <x:f>COUNTIFS(A28:A35,"&lt;&gt;")</x:f>
        <x:v>4</x:v>
      </x:c>
      <x:c r="J7" s="25"/>
    </x:row>
    <x:row r="8" ht="24" customHeight="1">
      <x:c r="A8" s="22"/>
      <x:c r="B8" s="23"/>
      <x:c r="C8" s="22"/>
      <x:c r="D8" s="23"/>
      <x:c r="E8" s="22"/>
      <x:c r="F8" s="23"/>
      <x:c r="G8" s="26"/>
      <x:c r="H8" s="27"/>
      <x:c r="I8" s="26"/>
      <x:c r="J8" s="27"/>
    </x:row>
    <x:row r="10">
      <x:c r="A10" s="10" t="str">
        <x:v>1. Team capacity</x:v>
      </x:c>
      <x:c r="B10" s="29"/>
      <x:c r="C10" s="29"/>
      <x:c r="D10" s="29"/>
      <x:c r="E10" s="29"/>
      <x:c r="F10" s="29"/>
      <x:c r="G10" s="29"/>
      <x:c r="H10" s="29"/>
      <x:c r="I10" s="11"/>
    </x:row>
    <x:row r="11" ht="34" customHeight="1">
      <x:c r="A11" s="35" t="str">
        <x:v>Team member</x:v>
      </x:c>
      <x:c r="B11" s="36" t="str">
        <x:v>Working hours</x:v>
      </x:c>
      <x:c r="C11" s="36" t="str">
        <x:v>Leave</x:v>
      </x:c>
      <x:c r="D11" s="36" t="str">
        <x:v>Fixed meetings</x:v>
      </x:c>
      <x:c r="E11" s="36" t="str">
        <x:v>Support / operations</x:v>
      </x:c>
      <x:c r="F11" s="36" t="str">
        <x:v>Focus factor</x:v>
      </x:c>
      <x:c r="G11" s="36" t="str">
        <x:v>Planning capacity</x:v>
      </x:c>
      <x:c r="H11" s="36" t="str">
        <x:v>Scarce skills</x:v>
      </x:c>
      <x:c r="I11" s="37" t="str">
        <x:v>Notes</x:v>
      </x:c>
      <x:c r="J11" s="72"/>
    </x:row>
    <x:row r="12">
      <x:c r="A12" s="73" t="str">
        <x:v>Alex</x:v>
      </x:c>
      <x:c r="B12" s="74" t="n">
        <x:v>40</x:v>
      </x:c>
      <x:c r="C12" s="74" t="n">
        <x:v>0</x:v>
      </x:c>
      <x:c r="D12" s="74" t="n">
        <x:v>5</x:v>
      </x:c>
      <x:c r="E12" s="74" t="n">
        <x:v>6</x:v>
      </x:c>
      <x:c r="F12" s="75" t="n">
        <x:v>0.8</x:v>
      </x:c>
      <x:c r="G12" s="76" t="n">
        <x:f>IF(A12="","",MAX(0,(B12-C12-D12-E12)*F12))</x:f>
        <x:v>23.200000000000003</x:v>
      </x:c>
      <x:c r="H12" s="73" t="str">
        <x:v>Automation; analytics</x:v>
      </x:c>
      <x:c r="I12" s="73" t="str">
        <x:v>Example: product and systems work</x:v>
      </x:c>
      <x:c r="J12" s="72"/>
    </x:row>
    <x:row r="13">
      <x:c r="A13" s="77" t="str">
        <x:v>Mina</x:v>
      </x:c>
      <x:c r="B13" s="78" t="n">
        <x:v>32</x:v>
      </x:c>
      <x:c r="C13" s="78" t="n">
        <x:v>4</x:v>
      </x:c>
      <x:c r="D13" s="78" t="n">
        <x:v>4</x:v>
      </x:c>
      <x:c r="E13" s="78" t="n">
        <x:v>3</x:v>
      </x:c>
      <x:c r="F13" s="79" t="n">
        <x:v>0.75</x:v>
      </x:c>
      <x:c r="G13" s="80" t="n">
        <x:f>IF(A13="","",MAX(0,(B13-C13-D13-E13)*F13))</x:f>
        <x:v>15.75</x:v>
      </x:c>
      <x:c r="H13" s="77" t="str">
        <x:v>Customer research</x:v>
      </x:c>
      <x:c r="I13" s="77" t="str">
        <x:v>Example: part-time week</x:v>
      </x:c>
      <x:c r="J13" s="72"/>
    </x:row>
    <x:row r="14">
      <x:c r="A14" s="77" t="str">
        <x:v>Jonas</x:v>
      </x:c>
      <x:c r="B14" s="78" t="n">
        <x:v>40</x:v>
      </x:c>
      <x:c r="C14" s="78" t="n">
        <x:v>0</x:v>
      </x:c>
      <x:c r="D14" s="78" t="n">
        <x:v>6</x:v>
      </x:c>
      <x:c r="E14" s="78" t="n">
        <x:v>10</x:v>
      </x:c>
      <x:c r="F14" s="79" t="n">
        <x:v>0.75</x:v>
      </x:c>
      <x:c r="G14" s="80" t="n">
        <x:f>IF(A14="","",MAX(0,(B14-C14-D14-E14)*F14))</x:f>
        <x:v>18</x:v>
      </x:c>
      <x:c r="H14" s="77" t="str">
        <x:v>Engineering</x:v>
      </x:c>
      <x:c r="I14" s="77" t="str">
        <x:v>Example: support rotation</x:v>
      </x:c>
      <x:c r="J14" s="72"/>
    </x:row>
    <x:row r="15">
      <x:c r="A15" s="77" t="str">
        <x:v>Priya</x:v>
      </x:c>
      <x:c r="B15" s="78" t="n">
        <x:v>36</x:v>
      </x:c>
      <x:c r="C15" s="78" t="n">
        <x:v>0</x:v>
      </x:c>
      <x:c r="D15" s="78" t="n">
        <x:v>5</x:v>
      </x:c>
      <x:c r="E15" s="78" t="n">
        <x:v>4</x:v>
      </x:c>
      <x:c r="F15" s="79" t="n">
        <x:v>0.8</x:v>
      </x:c>
      <x:c r="G15" s="80" t="n">
        <x:f>IF(A15="","",MAX(0,(B15-C15-D15-E15)*F15))</x:f>
        <x:v>21.6</x:v>
      </x:c>
      <x:c r="H15" s="77" t="str">
        <x:v>Design; onboarding</x:v>
      </x:c>
      <x:c r="I15" s="77" t="str">
        <x:v>Example: delivery-heavy week</x:v>
      </x:c>
      <x:c r="J15" s="72"/>
    </x:row>
    <x:row r="16">
      <x:c r="A16" s="77"/>
      <x:c r="B16" s="78"/>
      <x:c r="C16" s="78"/>
      <x:c r="D16" s="78"/>
      <x:c r="E16" s="78"/>
      <x:c r="F16" s="79"/>
      <x:c r="G16" s="80" t="str">
        <x:f>IF(A16="","",MAX(0,(B16-C16-D16-E16)*F16))</x:f>
      </x:c>
      <x:c r="H16" s="77"/>
      <x:c r="I16" s="77"/>
      <x:c r="J16" s="72"/>
    </x:row>
    <x:row r="17">
      <x:c r="A17" s="77"/>
      <x:c r="B17" s="78"/>
      <x:c r="C17" s="78"/>
      <x:c r="D17" s="78"/>
      <x:c r="E17" s="78"/>
      <x:c r="F17" s="79"/>
      <x:c r="G17" s="80" t="str">
        <x:f>IF(A17="","",MAX(0,(B17-C17-D17-E17)*F17))</x:f>
      </x:c>
      <x:c r="H17" s="77"/>
      <x:c r="I17" s="77"/>
      <x:c r="J17" s="72"/>
    </x:row>
    <x:row r="18">
      <x:c r="A18" s="77"/>
      <x:c r="B18" s="78"/>
      <x:c r="C18" s="78"/>
      <x:c r="D18" s="78"/>
      <x:c r="E18" s="78"/>
      <x:c r="F18" s="79"/>
      <x:c r="G18" s="80" t="str">
        <x:f>IF(A18="","",MAX(0,(B18-C18-D18-E18)*F18))</x:f>
      </x:c>
      <x:c r="H18" s="77"/>
      <x:c r="I18" s="77"/>
      <x:c r="J18" s="72"/>
    </x:row>
    <x:row r="19">
      <x:c r="A19" s="81"/>
      <x:c r="B19" s="82"/>
      <x:c r="C19" s="82"/>
      <x:c r="D19" s="82"/>
      <x:c r="E19" s="82"/>
      <x:c r="F19" s="83"/>
      <x:c r="G19" s="84" t="str">
        <x:f>IF(A19="","",MAX(0,(B19-C19-D19-E19)*F19))</x:f>
      </x:c>
      <x:c r="H19" s="81"/>
      <x:c r="I19" s="81"/>
      <x:c r="J19" s="72"/>
    </x:row>
    <x:row r="20">
      <x:c r="A20" s="72"/>
      <x:c r="B20" s="72"/>
      <x:c r="C20" s="72"/>
      <x:c r="D20" s="72"/>
      <x:c r="E20" s="72"/>
      <x:c r="F20" s="72"/>
      <x:c r="G20" s="72"/>
      <x:c r="H20" s="72"/>
      <x:c r="I20" s="72"/>
      <x:c r="J20" s="72"/>
    </x:row>
    <x:row r="21">
      <x:c r="A21" s="72"/>
      <x:c r="B21" s="72"/>
      <x:c r="C21" s="72"/>
      <x:c r="D21" s="72"/>
      <x:c r="E21" s="72"/>
      <x:c r="F21" s="72"/>
      <x:c r="G21" s="72"/>
      <x:c r="H21" s="72"/>
      <x:c r="I21" s="72"/>
      <x:c r="J21" s="72"/>
    </x:row>
    <x:row r="22">
      <x:c r="A22" s="72"/>
      <x:c r="B22" s="72"/>
      <x:c r="C22" s="72"/>
      <x:c r="D22" s="72"/>
      <x:c r="E22" s="72"/>
      <x:c r="F22" s="72"/>
      <x:c r="G22" s="72"/>
      <x:c r="H22" s="72"/>
      <x:c r="I22" s="72"/>
      <x:c r="J22" s="72"/>
    </x:row>
    <x:row r="23">
      <x:c r="A23" s="72"/>
      <x:c r="B23" s="72"/>
      <x:c r="C23" s="72"/>
      <x:c r="D23" s="72"/>
      <x:c r="E23" s="72"/>
      <x:c r="F23" s="72"/>
      <x:c r="G23" s="72"/>
      <x:c r="H23" s="72"/>
      <x:c r="I23" s="72"/>
      <x:c r="J23" s="72"/>
    </x:row>
    <x:row r="24">
      <x:c r="A24" s="72"/>
      <x:c r="B24" s="72"/>
      <x:c r="C24" s="72"/>
      <x:c r="D24" s="72"/>
      <x:c r="E24" s="72"/>
      <x:c r="F24" s="72"/>
      <x:c r="G24" s="72"/>
      <x:c r="H24" s="72"/>
      <x:c r="I24" s="72"/>
      <x:c r="J24" s="72"/>
    </x:row>
    <x:row r="25">
      <x:c r="A25" s="72"/>
      <x:c r="B25" s="72"/>
      <x:c r="C25" s="72"/>
      <x:c r="D25" s="72"/>
      <x:c r="E25" s="72"/>
      <x:c r="F25" s="72"/>
      <x:c r="G25" s="72"/>
      <x:c r="H25" s="72"/>
      <x:c r="I25" s="72"/>
      <x:c r="J25" s="72"/>
    </x:row>
    <x:row r="26">
      <x:c r="A26" s="85" t="str">
        <x:v>2. Project demand and funding decision</x:v>
      </x:c>
      <x:c r="B26" s="86"/>
      <x:c r="C26" s="86"/>
      <x:c r="D26" s="86"/>
      <x:c r="E26" s="86"/>
      <x:c r="F26" s="86"/>
      <x:c r="G26" s="86"/>
      <x:c r="H26" s="86"/>
      <x:c r="I26" s="87"/>
      <x:c r="J26" s="72"/>
    </x:row>
    <x:row r="27" ht="34" customHeight="1">
      <x:c r="A27" s="35" t="str">
        <x:v>Project</x:v>
      </x:c>
      <x:c r="B27" s="36" t="str">
        <x:v>Outcome</x:v>
      </x:c>
      <x:c r="C27" s="36" t="str">
        <x:v>Owner</x:v>
      </x:c>
      <x:c r="D27" s="36" t="str">
        <x:v>Requested capacity</x:v>
      </x:c>
      <x:c r="E27" s="36" t="str">
        <x:v>Critical skill</x:v>
      </x:c>
      <x:c r="F27" s="36" t="str">
        <x:v>Deadline</x:v>
      </x:c>
      <x:c r="G27" s="36" t="str">
        <x:v>Priority</x:v>
      </x:c>
      <x:c r="H27" s="36" t="str">
        <x:v>Dependencies</x:v>
      </x:c>
      <x:c r="I27" s="37" t="str">
        <x:v>Decision</x:v>
      </x:c>
      <x:c r="J27" s="72"/>
    </x:row>
    <x:row r="28">
      <x:c r="A28" s="73" t="str">
        <x:v>Product launch</x:v>
      </x:c>
      <x:c r="B28" s="73" t="str">
        <x:v>Release the smallest usable version</x:v>
      </x:c>
      <x:c r="C28" s="73" t="str">
        <x:v>Alex</x:v>
      </x:c>
      <x:c r="D28" s="74" t="n">
        <x:v>12</x:v>
      </x:c>
      <x:c r="E28" s="73" t="str">
        <x:v>Engineering</x:v>
      </x:c>
      <x:c r="F28" s="88" t="d">
        <x:v>2026-10-30T00:00:00.000Z</x:v>
      </x:c>
      <x:c r="G28" s="89" t="n">
        <x:v>1</x:v>
      </x:c>
      <x:c r="H28" s="73" t="str">
        <x:v>Final scope</x:v>
      </x:c>
      <x:c r="I28" s="73" t="str">
        <x:v>Fund</x:v>
      </x:c>
      <x:c r="J28" s="72"/>
    </x:row>
    <x:row r="29">
      <x:c r="A29" s="77" t="str">
        <x:v>Customer onboarding</x:v>
      </x:c>
      <x:c r="B29" s="77" t="str">
        <x:v>Reduce setup friction</x:v>
      </x:c>
      <x:c r="C29" s="77" t="str">
        <x:v>Priya</x:v>
      </x:c>
      <x:c r="D29" s="78" t="n">
        <x:v>10</x:v>
      </x:c>
      <x:c r="E29" s="77" t="str">
        <x:v>Design</x:v>
      </x:c>
      <x:c r="F29" s="90" t="d">
        <x:v>2026-11-06T00:00:00.000Z</x:v>
      </x:c>
      <x:c r="G29" s="91" t="n">
        <x:v>2</x:v>
      </x:c>
      <x:c r="H29" s="77" t="str">
        <x:v>Customer interviews</x:v>
      </x:c>
      <x:c r="I29" s="77" t="str">
        <x:v>Fund</x:v>
      </x:c>
      <x:c r="J29" s="72"/>
    </x:row>
    <x:row r="30">
      <x:c r="A30" s="77" t="str">
        <x:v>Automation cleanup</x:v>
      </x:c>
      <x:c r="B30" s="77" t="str">
        <x:v>Remove recurring manual work</x:v>
      </x:c>
      <x:c r="C30" s="77" t="str">
        <x:v>Jonas</x:v>
      </x:c>
      <x:c r="D30" s="78" t="n">
        <x:v>9</x:v>
      </x:c>
      <x:c r="E30" s="77" t="str">
        <x:v>Automation</x:v>
      </x:c>
      <x:c r="F30" s="90" t="d">
        <x:v>2026-11-13T00:00:00.000Z</x:v>
      </x:c>
      <x:c r="G30" s="91" t="n">
        <x:v>3</x:v>
      </x:c>
      <x:c r="H30" s="77" t="str">
        <x:v>Process inventory</x:v>
      </x:c>
      <x:c r="I30" s="77" t="str">
        <x:v>Reduce scope</x:v>
      </x:c>
      <x:c r="J30" s="72"/>
    </x:row>
    <x:row r="31">
      <x:c r="A31" s="77" t="str">
        <x:v>Research sprint</x:v>
      </x:c>
      <x:c r="B31" s="77" t="str">
        <x:v>Validate next-quarter opportunity</x:v>
      </x:c>
      <x:c r="C31" s="77" t="str">
        <x:v>Mina</x:v>
      </x:c>
      <x:c r="D31" s="78" t="n">
        <x:v>8</x:v>
      </x:c>
      <x:c r="E31" s="77" t="str">
        <x:v>Research</x:v>
      </x:c>
      <x:c r="F31" s="90" t="d">
        <x:v>2026-11-20T00:00:00.000Z</x:v>
      </x:c>
      <x:c r="G31" s="91" t="n">
        <x:v>4</x:v>
      </x:c>
      <x:c r="H31" s="77" t="str">
        <x:v>Interview access</x:v>
      </x:c>
      <x:c r="I31" s="77" t="str">
        <x:v>Defer</x:v>
      </x:c>
      <x:c r="J31" s="72"/>
    </x:row>
    <x:row r="32">
      <x:c r="A32" s="77"/>
      <x:c r="B32" s="77"/>
      <x:c r="C32" s="77"/>
      <x:c r="D32" s="78"/>
      <x:c r="E32" s="77"/>
      <x:c r="F32" s="90"/>
      <x:c r="G32" s="91"/>
      <x:c r="H32" s="77"/>
      <x:c r="I32" s="77"/>
      <x:c r="J32" s="72"/>
    </x:row>
    <x:row r="33">
      <x:c r="A33" s="77"/>
      <x:c r="B33" s="77"/>
      <x:c r="C33" s="77"/>
      <x:c r="D33" s="78"/>
      <x:c r="E33" s="77"/>
      <x:c r="F33" s="90"/>
      <x:c r="G33" s="91"/>
      <x:c r="H33" s="77"/>
      <x:c r="I33" s="77"/>
      <x:c r="J33" s="72"/>
    </x:row>
    <x:row r="34">
      <x:c r="A34" s="77"/>
      <x:c r="B34" s="77"/>
      <x:c r="C34" s="77"/>
      <x:c r="D34" s="78"/>
      <x:c r="E34" s="77"/>
      <x:c r="F34" s="90"/>
      <x:c r="G34" s="91"/>
      <x:c r="H34" s="77"/>
      <x:c r="I34" s="77"/>
      <x:c r="J34" s="72"/>
    </x:row>
    <x:row r="35">
      <x:c r="A35" s="81"/>
      <x:c r="B35" s="81"/>
      <x:c r="C35" s="81"/>
      <x:c r="D35" s="82"/>
      <x:c r="E35" s="81"/>
      <x:c r="F35" s="92"/>
      <x:c r="G35" s="93"/>
      <x:c r="H35" s="81"/>
      <x:c r="I35" s="81"/>
      <x:c r="J35" s="72"/>
    </x:row>
    <x:row r="36">
      <x:c r="A36" s="72"/>
      <x:c r="B36" s="72"/>
      <x:c r="C36" s="72"/>
      <x:c r="D36" s="72"/>
      <x:c r="E36" s="72"/>
      <x:c r="F36" s="72"/>
      <x:c r="G36" s="72"/>
      <x:c r="H36" s="72"/>
      <x:c r="I36" s="72"/>
      <x:c r="J36" s="72"/>
    </x:row>
    <x:row r="37">
      <x:c r="A37" s="72"/>
      <x:c r="B37" s="72"/>
      <x:c r="C37" s="72"/>
      <x:c r="D37" s="72"/>
      <x:c r="E37" s="72"/>
      <x:c r="F37" s="72"/>
      <x:c r="G37" s="72"/>
      <x:c r="H37" s="72"/>
      <x:c r="I37" s="72"/>
      <x:c r="J37" s="72"/>
    </x:row>
    <x:row r="38">
      <x:c r="A38" s="72"/>
      <x:c r="B38" s="72"/>
      <x:c r="C38" s="72"/>
      <x:c r="D38" s="72"/>
      <x:c r="E38" s="72"/>
      <x:c r="F38" s="72"/>
      <x:c r="G38" s="72"/>
      <x:c r="H38" s="72"/>
      <x:c r="I38" s="72"/>
      <x:c r="J38" s="72"/>
    </x:row>
    <x:row r="39">
      <x:c r="A39" s="85" t="str">
        <x:v>3. Person-level allocation</x:v>
      </x:c>
      <x:c r="B39" s="86"/>
      <x:c r="C39" s="86"/>
      <x:c r="D39" s="86"/>
      <x:c r="E39" s="86"/>
      <x:c r="F39" s="86"/>
      <x:c r="G39" s="86"/>
      <x:c r="H39" s="86"/>
      <x:c r="I39" s="86"/>
      <x:c r="J39" s="87"/>
    </x:row>
    <x:row r="40" ht="38" customHeight="1">
      <x:c r="A40" s="35" t="str">
        <x:v>Team member</x:v>
      </x:c>
      <x:c r="B40" s="36" t="str">
        <x:v>Product launch</x:v>
      </x:c>
      <x:c r="C40" s="36" t="str">
        <x:v>Customer onboarding</x:v>
      </x:c>
      <x:c r="D40" s="36" t="str">
        <x:v>Automation cleanup</x:v>
      </x:c>
      <x:c r="E40" s="36" t="str">
        <x:v>Research sprint</x:v>
      </x:c>
      <x:c r="F40" s="36" t="str">
        <x:v>Buffer / unallocated</x:v>
      </x:c>
      <x:c r="G40" s="36" t="str">
        <x:v>Total allocated</x:v>
      </x:c>
      <x:c r="H40" s="36" t="str">
        <x:v>Capacity</x:v>
      </x:c>
      <x:c r="I40" s="36" t="str">
        <x:v>Variance</x:v>
      </x:c>
      <x:c r="J40" s="37" t="str">
        <x:v>Status</x:v>
      </x:c>
    </x:row>
    <x:row r="41">
      <x:c r="A41" s="73" t="str">
        <x:v>Alex</x:v>
      </x:c>
      <x:c r="B41" s="74" t="n">
        <x:v>8</x:v>
      </x:c>
      <x:c r="C41" s="74" t="n">
        <x:v>6</x:v>
      </x:c>
      <x:c r="D41" s="74" t="n">
        <x:v>7</x:v>
      </x:c>
      <x:c r="E41" s="74" t="n">
        <x:v>2</x:v>
      </x:c>
      <x:c r="F41" s="74" t="n">
        <x:v>2</x:v>
      </x:c>
      <x:c r="G41" s="76" t="n">
        <x:f>IF(A41="","",SUM(B41:F41))</x:f>
        <x:v>25</x:v>
      </x:c>
      <x:c r="H41" s="76" t="n">
        <x:f>IF(A41="","",INDEX($G$12:$G$19,MATCH(A41,$A$12:$A$19,0)))</x:f>
        <x:v>23.200000000000003</x:v>
      </x:c>
      <x:c r="I41" s="76" t="n">
        <x:f>IF(A41="","",H41-G41)</x:f>
        <x:v>-1.7999999999999972</x:v>
      </x:c>
      <x:c r="J41" s="94" t="str">
        <x:f>IF(A41="","",IF(I41&lt;0,"Overloaded",IF(I41&lt;2,"Tight","Available")))</x:f>
        <x:v>Overloaded</x:v>
      </x:c>
    </x:row>
    <x:row r="42">
      <x:c r="A42" s="77" t="str">
        <x:v>Mina</x:v>
      </x:c>
      <x:c r="B42" s="78" t="n">
        <x:v>4</x:v>
      </x:c>
      <x:c r="C42" s="78" t="n">
        <x:v>6</x:v>
      </x:c>
      <x:c r="D42" s="78" t="n">
        <x:v>0</x:v>
      </x:c>
      <x:c r="E42" s="78" t="n">
        <x:v>3</x:v>
      </x:c>
      <x:c r="F42" s="78" t="n">
        <x:v>2</x:v>
      </x:c>
      <x:c r="G42" s="80" t="n">
        <x:f>IF(A42="","",SUM(B42:F42))</x:f>
        <x:v>15</x:v>
      </x:c>
      <x:c r="H42" s="80" t="n">
        <x:f>IF(A42="","",INDEX($G$12:$G$19,MATCH(A42,$A$12:$A$19,0)))</x:f>
        <x:v>15.75</x:v>
      </x:c>
      <x:c r="I42" s="80" t="n">
        <x:f>IF(A42="","",H42-G42)</x:f>
        <x:v>0.75</x:v>
      </x:c>
      <x:c r="J42" s="95" t="str">
        <x:f>IF(A42="","",IF(I42&lt;0,"Overloaded",IF(I42&lt;2,"Tight","Available")))</x:f>
        <x:v>Tight</x:v>
      </x:c>
    </x:row>
    <x:row r="43">
      <x:c r="A43" s="77" t="str">
        <x:v>Jonas</x:v>
      </x:c>
      <x:c r="B43" s="78" t="n">
        <x:v>6</x:v>
      </x:c>
      <x:c r="C43" s="78" t="n">
        <x:v>3</x:v>
      </x:c>
      <x:c r="D43" s="78" t="n">
        <x:v>6</x:v>
      </x:c>
      <x:c r="E43" s="78" t="n">
        <x:v>1</x:v>
      </x:c>
      <x:c r="F43" s="78" t="n">
        <x:v>2</x:v>
      </x:c>
      <x:c r="G43" s="80" t="n">
        <x:f>IF(A43="","",SUM(B43:F43))</x:f>
        <x:v>18</x:v>
      </x:c>
      <x:c r="H43" s="80" t="n">
        <x:f>IF(A43="","",INDEX($G$12:$G$19,MATCH(A43,$A$12:$A$19,0)))</x:f>
        <x:v>18</x:v>
      </x:c>
      <x:c r="I43" s="80" t="n">
        <x:f>IF(A43="","",H43-G43)</x:f>
        <x:v>0</x:v>
      </x:c>
      <x:c r="J43" s="95" t="str">
        <x:f>IF(A43="","",IF(I43&lt;0,"Overloaded",IF(I43&lt;2,"Tight","Available")))</x:f>
        <x:v>Tight</x:v>
      </x:c>
    </x:row>
    <x:row r="44">
      <x:c r="A44" s="77" t="str">
        <x:v>Priya</x:v>
      </x:c>
      <x:c r="B44" s="78" t="n">
        <x:v>4</x:v>
      </x:c>
      <x:c r="C44" s="78" t="n">
        <x:v>5</x:v>
      </x:c>
      <x:c r="D44" s="78" t="n">
        <x:v>4</x:v>
      </x:c>
      <x:c r="E44" s="78" t="n">
        <x:v>5</x:v>
      </x:c>
      <x:c r="F44" s="78" t="n">
        <x:v>3</x:v>
      </x:c>
      <x:c r="G44" s="80" t="n">
        <x:f>IF(A44="","",SUM(B44:F44))</x:f>
        <x:v>21</x:v>
      </x:c>
      <x:c r="H44" s="80" t="n">
        <x:f>IF(A44="","",INDEX($G$12:$G$19,MATCH(A44,$A$12:$A$19,0)))</x:f>
        <x:v>21.6</x:v>
      </x:c>
      <x:c r="I44" s="80" t="n">
        <x:f>IF(A44="","",H44-G44)</x:f>
        <x:v>0.6000000000000014</x:v>
      </x:c>
      <x:c r="J44" s="95" t="str">
        <x:f>IF(A44="","",IF(I44&lt;0,"Overloaded",IF(I44&lt;2,"Tight","Available")))</x:f>
        <x:v>Tight</x:v>
      </x:c>
    </x:row>
    <x:row r="45">
      <x:c r="A45" s="77"/>
      <x:c r="B45" s="78"/>
      <x:c r="C45" s="78"/>
      <x:c r="D45" s="78"/>
      <x:c r="E45" s="78"/>
      <x:c r="F45" s="78"/>
      <x:c r="G45" s="80" t="str">
        <x:f>IF(A45="","",SUM(B45:F45))</x:f>
      </x:c>
      <x:c r="H45" s="80" t="str">
        <x:f>IF(A45="","",INDEX($G$12:$G$19,MATCH(A45,$A$12:$A$19,0)))</x:f>
      </x:c>
      <x:c r="I45" s="80" t="str">
        <x:f>IF(A45="","",H45-G45)</x:f>
      </x:c>
      <x:c r="J45" s="95" t="str">
        <x:f>IF(A45="","",IF(I45&lt;0,"Overloaded",IF(I45&lt;2,"Tight","Available")))</x:f>
      </x:c>
    </x:row>
    <x:row r="46">
      <x:c r="A46" s="77"/>
      <x:c r="B46" s="78"/>
      <x:c r="C46" s="78"/>
      <x:c r="D46" s="78"/>
      <x:c r="E46" s="78"/>
      <x:c r="F46" s="78"/>
      <x:c r="G46" s="80" t="str">
        <x:f>IF(A46="","",SUM(B46:F46))</x:f>
      </x:c>
      <x:c r="H46" s="80" t="str">
        <x:f>IF(A46="","",INDEX($G$12:$G$19,MATCH(A46,$A$12:$A$19,0)))</x:f>
      </x:c>
      <x:c r="I46" s="80" t="str">
        <x:f>IF(A46="","",H46-G46)</x:f>
      </x:c>
      <x:c r="J46" s="95" t="str">
        <x:f>IF(A46="","",IF(I46&lt;0,"Overloaded",IF(I46&lt;2,"Tight","Available")))</x:f>
      </x:c>
    </x:row>
    <x:row r="47">
      <x:c r="A47" s="77"/>
      <x:c r="B47" s="78"/>
      <x:c r="C47" s="78"/>
      <x:c r="D47" s="78"/>
      <x:c r="E47" s="78"/>
      <x:c r="F47" s="78"/>
      <x:c r="G47" s="80" t="str">
        <x:f>IF(A47="","",SUM(B47:F47))</x:f>
      </x:c>
      <x:c r="H47" s="80" t="str">
        <x:f>IF(A47="","",INDEX($G$12:$G$19,MATCH(A47,$A$12:$A$19,0)))</x:f>
      </x:c>
      <x:c r="I47" s="80" t="str">
        <x:f>IF(A47="","",H47-G47)</x:f>
      </x:c>
      <x:c r="J47" s="95" t="str">
        <x:f>IF(A47="","",IF(I47&lt;0,"Overloaded",IF(I47&lt;2,"Tight","Available")))</x:f>
      </x:c>
    </x:row>
    <x:row r="48">
      <x:c r="A48" s="81"/>
      <x:c r="B48" s="82"/>
      <x:c r="C48" s="82"/>
      <x:c r="D48" s="82"/>
      <x:c r="E48" s="82"/>
      <x:c r="F48" s="82"/>
      <x:c r="G48" s="84" t="str">
        <x:f>IF(A48="","",SUM(B48:F48))</x:f>
      </x:c>
      <x:c r="H48" s="84" t="str">
        <x:f>IF(A48="","",INDEX($G$12:$G$19,MATCH(A48,$A$12:$A$19,0)))</x:f>
      </x:c>
      <x:c r="I48" s="84" t="str">
        <x:f>IF(A48="","",H48-G48)</x:f>
      </x:c>
      <x:c r="J48" s="96" t="str">
        <x:f>IF(A48="","",IF(I48&lt;0,"Overloaded",IF(I48&lt;2,"Tight","Available")))</x:f>
      </x:c>
    </x:row>
    <x:row r="49">
      <x:c r="A49" s="72"/>
      <x:c r="B49" s="72"/>
      <x:c r="C49" s="72"/>
      <x:c r="D49" s="72"/>
      <x:c r="E49" s="72"/>
      <x:c r="F49" s="72"/>
      <x:c r="G49" s="72"/>
      <x:c r="H49" s="72"/>
      <x:c r="I49" s="72"/>
      <x:c r="J49" s="72"/>
    </x:row>
    <x:row r="50">
      <x:c r="A50" s="72"/>
      <x:c r="B50" s="72"/>
      <x:c r="C50" s="72"/>
      <x:c r="D50" s="72"/>
      <x:c r="E50" s="72"/>
      <x:c r="F50" s="72"/>
      <x:c r="G50" s="72"/>
      <x:c r="H50" s="72"/>
      <x:c r="I50" s="72"/>
      <x:c r="J50" s="72"/>
    </x:row>
    <x:row r="51">
      <x:c r="A51" s="85" t="str">
        <x:v>Decision order when demand exceeds capacity</x:v>
      </x:c>
      <x:c r="B51" s="86"/>
      <x:c r="C51" s="86"/>
      <x:c r="D51" s="86"/>
      <x:c r="E51" s="86"/>
      <x:c r="F51" s="86"/>
      <x:c r="G51" s="86"/>
      <x:c r="H51" s="86"/>
      <x:c r="I51" s="86"/>
      <x:c r="J51" s="87"/>
    </x:row>
    <x:row r="52">
      <x:c r="A52" s="97" t="str">
        <x:v>1</x:v>
      </x:c>
      <x:c r="B52" s="98" t="str">
        <x:v>Stop or defer the lowest-value work before asking the team to absorb more.</x:v>
      </x:c>
      <x:c r="C52" s="98"/>
      <x:c r="D52" s="98"/>
      <x:c r="E52" s="98"/>
      <x:c r="F52" s="98"/>
      <x:c r="G52" s="98"/>
      <x:c r="H52" s="98"/>
      <x:c r="I52" s="98"/>
      <x:c r="J52" s="98"/>
    </x:row>
    <x:row r="53">
      <x:c r="A53" s="99" t="str">
        <x:v>2</x:v>
      </x:c>
      <x:c r="B53" s="100" t="str">
        <x:v>Reduce scope to protect the outcome and the deadline.</x:v>
      </x:c>
      <x:c r="C53" s="100"/>
      <x:c r="D53" s="100"/>
      <x:c r="E53" s="100"/>
      <x:c r="F53" s="100"/>
      <x:c r="G53" s="100"/>
      <x:c r="H53" s="100"/>
      <x:c r="I53" s="100"/>
      <x:c r="J53" s="100"/>
    </x:row>
    <x:row r="54">
      <x:c r="A54" s="99" t="str">
        <x:v>3</x:v>
      </x:c>
      <x:c r="B54" s="100" t="str">
        <x:v>Move work to a person with matching skills and actual capacity.</x:v>
      </x:c>
      <x:c r="C54" s="100"/>
      <x:c r="D54" s="100"/>
      <x:c r="E54" s="100"/>
      <x:c r="F54" s="100"/>
      <x:c r="G54" s="100"/>
      <x:c r="H54" s="100"/>
      <x:c r="I54" s="100"/>
      <x:c r="J54" s="100"/>
    </x:row>
    <x:row r="55">
      <x:c r="A55" s="101" t="str">
        <x:v>4</x:v>
      </x:c>
      <x:c r="B55" s="102" t="str">
        <x:v>Only then change the deadline or add temporary capacity.</x:v>
      </x:c>
      <x:c r="C55" s="102"/>
      <x:c r="D55" s="102"/>
      <x:c r="E55" s="102"/>
      <x:c r="F55" s="102"/>
      <x:c r="G55" s="102"/>
      <x:c r="H55" s="102"/>
      <x:c r="I55" s="102"/>
      <x:c r="J55" s="102"/>
    </x:row>
    <x:row r="56">
      <x:c r="A56" s="72"/>
      <x:c r="B56" s="72"/>
      <x:c r="C56" s="72"/>
      <x:c r="D56" s="72"/>
      <x:c r="E56" s="72"/>
      <x:c r="F56" s="72"/>
      <x:c r="G56" s="72"/>
      <x:c r="H56" s="72"/>
      <x:c r="I56" s="72"/>
      <x:c r="J56" s="72"/>
    </x:row>
    <x:row r="57">
      <x:c r="A57" s="72"/>
      <x:c r="B57" s="72"/>
      <x:c r="C57" s="72"/>
      <x:c r="D57" s="72"/>
      <x:c r="E57" s="72"/>
      <x:c r="F57" s="72"/>
      <x:c r="G57" s="72"/>
      <x:c r="H57" s="72"/>
      <x:c r="I57" s="72"/>
      <x:c r="J57" s="72"/>
    </x:row>
    <x:row r="58" ht="32" customHeight="1">
      <x:c r="A58" s="71" t="str">
        <x:v>Planning capacity = max(0, (working hours - leave - fixed meetings - support/operations) × focus factor). Keep a buffer for uncertainty rather than filling every hour.</x:v>
      </x:c>
      <x:c r="B58" s="71"/>
      <x:c r="C58" s="71"/>
      <x:c r="D58" s="71"/>
      <x:c r="E58" s="71"/>
      <x:c r="F58" s="71"/>
      <x:c r="G58" s="71"/>
      <x:c r="H58" s="71"/>
      <x:c r="I58" s="71"/>
      <x:c r="J58" s="71"/>
    </x:row>
  </x:sheetData>
  <x:mergeCells>
    <x:mergeCell ref="A2:J2"/>
    <x:mergeCell ref="A4:J4"/>
    <x:mergeCell ref="A6:B6"/>
    <x:mergeCell ref="C6:D6"/>
    <x:mergeCell ref="E6:F6"/>
    <x:mergeCell ref="G6:H6"/>
    <x:mergeCell ref="I6:J6"/>
    <x:mergeCell ref="A7:B8"/>
    <x:mergeCell ref="C7:D8"/>
    <x:mergeCell ref="E7:F8"/>
    <x:mergeCell ref="G7:H8"/>
    <x:mergeCell ref="I7:J8"/>
    <x:mergeCell ref="A10:I10"/>
    <x:mergeCell ref="A26:I26"/>
    <x:mergeCell ref="A39:J39"/>
    <x:mergeCell ref="A51:J51"/>
    <x:mergeCell ref="B52:J52"/>
    <x:mergeCell ref="B53:J53"/>
    <x:mergeCell ref="B54:J54"/>
    <x:mergeCell ref="B55:J55"/>
    <x:mergeCell ref="A58:J58"/>
  </x:mergeCells>
  <x:conditionalFormatting sqref="E7:F8">
    <x:cfRule type="cellIs" dxfId="0" priority="1" operator="lessThan">
      <x:formula>0</x:formula>
    </x:cfRule>
  </x:conditionalFormatting>
  <x:conditionalFormatting sqref="G7:H8">
    <x:cfRule type="cellIs" dxfId="1" priority="2" operator="greaterThan">
      <x:formula>0</x:formula>
    </x:cfRule>
  </x:conditionalFormatting>
  <x:conditionalFormatting sqref="I28:I35">
    <x:cfRule type="containsText" dxfId="2" priority="3" operator="containsText" text="Defer"/>
    <x:cfRule type="containsText" dxfId="3" priority="4" operator="containsText" text="Fund"/>
  </x:conditionalFormatting>
  <x:conditionalFormatting sqref="J41:J48">
    <x:cfRule type="containsText" dxfId="4" priority="5" operator="containsText" text="Overloaded"/>
    <x:cfRule type="containsText" dxfId="5" priority="6" operator="containsText" text="Available"/>
    <x:cfRule type="containsText" dxfId="6" priority="7" operator="containsText" text="Tight"/>
  </x:conditionalFormatting>
  <x:dataValidations count="4">
    <x:dataValidation type="decimal" operator="between" sqref="F12:F19">
      <x:formula1>0</x:formula1>
      <x:formula2>1</x:formula2>
    </x:dataValidation>
    <x:dataValidation type="whole" operator="between" sqref="G28:G35">
      <x:formula1>1</x:formula1>
      <x:formula2>10</x:formula2>
    </x:dataValidation>
    <x:dataValidation type="list" sqref="I28:I35">
      <x:formula1>"Fund,Reduce scope,Defer"</x:formula1>
    </x:dataValidation>
    <x:dataValidation type="list" sqref="A41:A48">
      <x:formula1>'Capacity plan'!$A$12:$A$19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B8A8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18" hidden="0" customWidth="1"/>
    <x:col min="4" max="4" width="15" hidden="0" customWidth="1"/>
    <x:col min="5" max="5" width="15" hidden="0" customWidth="1"/>
    <x:col min="6" max="6" width="16" hidden="0" customWidth="1"/>
    <x:col min="7" max="7" width="18" hidden="0" customWidth="1"/>
    <x:col min="8" max="8" width="18" hidden="0" customWidth="1"/>
    <x:col min="9" max="9" width="34" hidden="0" customWidth="1"/>
  </x:cols>
  <x:sheetData>
    <x:row r="2" ht="28" customHeight="1">
      <x:c r="A2" s="2" t="str">
        <x:v>Weekly Evidence and Learning Log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34" customHeight="1">
      <x:c r="A4" s="5" t="str">
        <x:v>Review one row per week. Use the evidence to adjust priorities, buffers and team commitments for the next planning cycle.</x:v>
      </x:c>
      <x:c r="B4" s="5"/>
      <x:c r="C4" s="5"/>
      <x:c r="D4" s="5"/>
      <x:c r="E4" s="5"/>
      <x:c r="F4" s="5"/>
      <x:c r="G4" s="5"/>
      <x:c r="H4" s="5"/>
      <x:c r="I4" s="5"/>
    </x:row>
    <x:row r="6">
      <x:c r="A6" s="10" t="str">
        <x:v>Weekly record</x:v>
      </x:c>
      <x:c r="B6" s="29"/>
      <x:c r="C6" s="29"/>
      <x:c r="D6" s="29"/>
      <x:c r="E6" s="29"/>
      <x:c r="F6" s="29"/>
      <x:c r="G6" s="29"/>
      <x:c r="H6" s="29"/>
      <x:c r="I6" s="11"/>
    </x:row>
    <x:row r="7" ht="42" customHeight="1">
      <x:c r="A7" s="35" t="str">
        <x:v>Week of</x:v>
      </x:c>
      <x:c r="B7" s="36" t="str">
        <x:v>Planned capacity</x:v>
      </x:c>
      <x:c r="C7" s="36" t="str">
        <x:v>Completed work</x:v>
      </x:c>
      <x:c r="D7" s="36" t="str">
        <x:v>Carry-over</x:v>
      </x:c>
      <x:c r="E7" s="36" t="str">
        <x:v>Blocked time</x:v>
      </x:c>
      <x:c r="F7" s="36" t="str">
        <x:v>Unplanned work</x:v>
      </x:c>
      <x:c r="G7" s="36" t="str">
        <x:v>Oldest open item</x:v>
      </x:c>
      <x:c r="H7" s="36" t="str">
        <x:v>Median cycle time</x:v>
      </x:c>
      <x:c r="I7" s="37" t="str">
        <x:v>Decision / change for next week</x:v>
      </x:c>
    </x:row>
    <x:row r="8">
      <x:c r="A8" s="58"/>
      <x:c r="B8" s="49"/>
      <x:c r="C8" s="49"/>
      <x:c r="D8" s="49"/>
      <x:c r="E8" s="49"/>
      <x:c r="F8" s="49"/>
      <x:c r="G8" s="103"/>
      <x:c r="H8" s="103"/>
      <x:c r="I8" s="43"/>
    </x:row>
    <x:row r="9">
      <x:c r="A9" s="59"/>
      <x:c r="B9" s="50"/>
      <x:c r="C9" s="50"/>
      <x:c r="D9" s="50"/>
      <x:c r="E9" s="50"/>
      <x:c r="F9" s="50"/>
      <x:c r="G9" s="104"/>
      <x:c r="H9" s="104"/>
      <x:c r="I9" s="44"/>
    </x:row>
    <x:row r="10">
      <x:c r="A10" s="59"/>
      <x:c r="B10" s="50"/>
      <x:c r="C10" s="50"/>
      <x:c r="D10" s="50"/>
      <x:c r="E10" s="50"/>
      <x:c r="F10" s="50"/>
      <x:c r="G10" s="104"/>
      <x:c r="H10" s="104"/>
      <x:c r="I10" s="44"/>
    </x:row>
    <x:row r="11">
      <x:c r="A11" s="59"/>
      <x:c r="B11" s="50"/>
      <x:c r="C11" s="50"/>
      <x:c r="D11" s="50"/>
      <x:c r="E11" s="50"/>
      <x:c r="F11" s="50"/>
      <x:c r="G11" s="104"/>
      <x:c r="H11" s="104"/>
      <x:c r="I11" s="44"/>
    </x:row>
    <x:row r="12">
      <x:c r="A12" s="59"/>
      <x:c r="B12" s="50"/>
      <x:c r="C12" s="50"/>
      <x:c r="D12" s="50"/>
      <x:c r="E12" s="50"/>
      <x:c r="F12" s="50"/>
      <x:c r="G12" s="104"/>
      <x:c r="H12" s="104"/>
      <x:c r="I12" s="44"/>
    </x:row>
    <x:row r="13">
      <x:c r="A13" s="59"/>
      <x:c r="B13" s="50"/>
      <x:c r="C13" s="50"/>
      <x:c r="D13" s="50"/>
      <x:c r="E13" s="50"/>
      <x:c r="F13" s="50"/>
      <x:c r="G13" s="104"/>
      <x:c r="H13" s="104"/>
      <x:c r="I13" s="44"/>
    </x:row>
    <x:row r="14">
      <x:c r="A14" s="59"/>
      <x:c r="B14" s="50"/>
      <x:c r="C14" s="50"/>
      <x:c r="D14" s="50"/>
      <x:c r="E14" s="50"/>
      <x:c r="F14" s="50"/>
      <x:c r="G14" s="104"/>
      <x:c r="H14" s="104"/>
      <x:c r="I14" s="44"/>
    </x:row>
    <x:row r="15">
      <x:c r="A15" s="59"/>
      <x:c r="B15" s="50"/>
      <x:c r="C15" s="50"/>
      <x:c r="D15" s="50"/>
      <x:c r="E15" s="50"/>
      <x:c r="F15" s="50"/>
      <x:c r="G15" s="104"/>
      <x:c r="H15" s="104"/>
      <x:c r="I15" s="44"/>
    </x:row>
    <x:row r="16">
      <x:c r="A16" s="59"/>
      <x:c r="B16" s="50"/>
      <x:c r="C16" s="50"/>
      <x:c r="D16" s="50"/>
      <x:c r="E16" s="50"/>
      <x:c r="F16" s="50"/>
      <x:c r="G16" s="104"/>
      <x:c r="H16" s="104"/>
      <x:c r="I16" s="44"/>
    </x:row>
    <x:row r="17">
      <x:c r="A17" s="59"/>
      <x:c r="B17" s="50"/>
      <x:c r="C17" s="50"/>
      <x:c r="D17" s="50"/>
      <x:c r="E17" s="50"/>
      <x:c r="F17" s="50"/>
      <x:c r="G17" s="104"/>
      <x:c r="H17" s="104"/>
      <x:c r="I17" s="44"/>
    </x:row>
    <x:row r="18">
      <x:c r="A18" s="59"/>
      <x:c r="B18" s="50"/>
      <x:c r="C18" s="50"/>
      <x:c r="D18" s="50"/>
      <x:c r="E18" s="50"/>
      <x:c r="F18" s="50"/>
      <x:c r="G18" s="104"/>
      <x:c r="H18" s="104"/>
      <x:c r="I18" s="44"/>
    </x:row>
    <x:row r="19">
      <x:c r="A19" s="59"/>
      <x:c r="B19" s="50"/>
      <x:c r="C19" s="50"/>
      <x:c r="D19" s="50"/>
      <x:c r="E19" s="50"/>
      <x:c r="F19" s="50"/>
      <x:c r="G19" s="104"/>
      <x:c r="H19" s="104"/>
      <x:c r="I19" s="44"/>
    </x:row>
    <x:row r="20">
      <x:c r="A20" s="59"/>
      <x:c r="B20" s="50"/>
      <x:c r="C20" s="50"/>
      <x:c r="D20" s="50"/>
      <x:c r="E20" s="50"/>
      <x:c r="F20" s="50"/>
      <x:c r="G20" s="104"/>
      <x:c r="H20" s="104"/>
      <x:c r="I20" s="44"/>
    </x:row>
    <x:row r="21">
      <x:c r="A21" s="59"/>
      <x:c r="B21" s="50"/>
      <x:c r="C21" s="50"/>
      <x:c r="D21" s="50"/>
      <x:c r="E21" s="50"/>
      <x:c r="F21" s="50"/>
      <x:c r="G21" s="104"/>
      <x:c r="H21" s="104"/>
      <x:c r="I21" s="44"/>
    </x:row>
    <x:row r="22">
      <x:c r="A22" s="59"/>
      <x:c r="B22" s="50"/>
      <x:c r="C22" s="50"/>
      <x:c r="D22" s="50"/>
      <x:c r="E22" s="50"/>
      <x:c r="F22" s="50"/>
      <x:c r="G22" s="104"/>
      <x:c r="H22" s="104"/>
      <x:c r="I22" s="44"/>
    </x:row>
    <x:row r="23">
      <x:c r="A23" s="60"/>
      <x:c r="B23" s="51"/>
      <x:c r="C23" s="51"/>
      <x:c r="D23" s="51"/>
      <x:c r="E23" s="51"/>
      <x:c r="F23" s="51"/>
      <x:c r="G23" s="105"/>
      <x:c r="H23" s="105"/>
      <x:c r="I23" s="45"/>
    </x:row>
    <x:row r="26">
      <x:c r="A26" s="10" t="str">
        <x:v>What to look for</x:v>
      </x:c>
      <x:c r="B26" s="29"/>
      <x:c r="C26" s="29"/>
      <x:c r="D26" s="29"/>
      <x:c r="E26" s="29"/>
      <x:c r="F26" s="29"/>
      <x:c r="G26" s="29"/>
      <x:c r="H26" s="29"/>
      <x:c r="I26" s="11"/>
    </x:row>
    <x:row r="27" ht="30" customHeight="1">
      <x:c r="A27" s="35" t="str">
        <x:v>Signal</x:v>
      </x:c>
      <x:c r="B27" s="36" t="str">
        <x:v>What it may mean</x:v>
      </x:c>
      <x:c r="C27" s="37" t="str">
        <x:v>Practical response</x:v>
      </x:c>
      <x:c r="D27"/>
      <x:c r="E27"/>
      <x:c r="F27"/>
      <x:c r="G27"/>
      <x:c r="H27"/>
      <x:c r="I27"/>
    </x:row>
    <x:row r="28" ht="42" customHeight="1">
      <x:c r="A28" s="98" t="str">
        <x:v>Carry-over rises</x:v>
      </x:c>
      <x:c r="B28" s="98" t="str">
        <x:v>Commitments exceed capacity or work is too large</x:v>
      </x:c>
      <x:c r="C28" s="98" t="str">
        <x:v>Reduce scope, split work or lower WIP</x:v>
      </x:c>
      <x:c r="D28"/>
      <x:c r="E28"/>
      <x:c r="F28"/>
      <x:c r="G28"/>
      <x:c r="H28"/>
      <x:c r="I28"/>
    </x:row>
    <x:row r="29" ht="42" customHeight="1">
      <x:c r="A29" s="100" t="str">
        <x:v>Blocked time rises</x:v>
      </x:c>
      <x:c r="B29" s="100" t="str">
        <x:v>Dependencies are unresolved</x:v>
      </x:c>
      <x:c r="C29" s="100" t="str">
        <x:v>Name the dependency owner and due date</x:v>
      </x:c>
      <x:c r="D29"/>
      <x:c r="E29"/>
      <x:c r="F29"/>
      <x:c r="G29"/>
      <x:c r="H29"/>
      <x:c r="I29"/>
    </x:row>
    <x:row r="30" ht="42" customHeight="1">
      <x:c r="A30" s="102" t="str">
        <x:v>Unplanned work rises</x:v>
      </x:c>
      <x:c r="B30" s="102" t="str">
        <x:v>The buffer is too small or operations are unstable</x:v>
      </x:c>
      <x:c r="C30" s="102" t="str">
        <x:v>Increase the buffer and remove recurring toil</x:v>
      </x:c>
      <x:c r="D30"/>
      <x:c r="E30"/>
      <x:c r="F30"/>
      <x:c r="G30"/>
      <x:c r="H30"/>
      <x:c r="I30"/>
    </x:row>
    <x:row r="33">
      <x:c r="A33" s="10" t="str">
        <x:v>Sources and operating principles</x:v>
      </x:c>
      <x:c r="B33" s="29"/>
      <x:c r="C33" s="29"/>
      <x:c r="D33" s="29"/>
      <x:c r="E33" s="29"/>
      <x:c r="F33" s="29"/>
      <x:c r="G33" s="29"/>
      <x:c r="H33" s="29"/>
      <x:c r="I33" s="11"/>
    </x:row>
    <x:row r="34" ht="44" customHeight="1">
      <x:c r="A34" s="113" t="str">
        <x:v>Kanban Guide (May 2025)</x:v>
      </x:c>
      <x:c r="B34" s="113" t="str">
        <x:v>Control work in progress and pull new work only when capacity is available.</x:v>
      </x:c>
      <x:c r="C34" s="113" t="str">
        <x:v>https://kanbanguides.org/the-kanban-guide/2025.5/</x:v>
      </x:c>
      <x:c r="D34" s="113"/>
      <x:c r="E34" s="113"/>
      <x:c r="F34" s="113"/>
      <x:c r="G34" s="113" t="str">
        <x:f>C34</x:f>
        <x:v>https://kanbanguides.org/the-kanban-guide/2025.5/</x:v>
      </x:c>
      <x:c r="H34" s="113"/>
      <x:c r="I34" s="113"/>
    </x:row>
    <x:row r="35" ht="44" customHeight="1">
      <x:c r="A35" s="114" t="str">
        <x:v>Scrum Guide (2020)</x:v>
      </x:c>
      <x:c r="B35" s="114" t="str">
        <x:v>Use transparency, inspection and adaptation; keep work at a sustainable pace.</x:v>
      </x:c>
      <x:c r="C35" s="114" t="str">
        <x:v>https://scrumguides.org/scrum-guide.html</x:v>
      </x:c>
      <x:c r="D35" s="114"/>
      <x:c r="E35" s="114"/>
      <x:c r="F35" s="114"/>
      <x:c r="G35" s="114" t="str">
        <x:f>C35</x:f>
        <x:v>https://scrumguides.org/scrum-guide.html</x:v>
      </x:c>
      <x:c r="H35" s="114"/>
      <x:c r="I35" s="114"/>
    </x:row>
    <x:row r="36" ht="44" customHeight="1">
      <x:c r="A36" s="114" t="str">
        <x:v>Google SRE Workbook: Eliminating Toil</x:v>
      </x:c>
      <x:c r="B36" s="114" t="str">
        <x:v>Identify and measure repetitive operational work so the team can reduce it.</x:v>
      </x:c>
      <x:c r="C36" s="114" t="str">
        <x:v>https://sre.google/workbook/eliminating-toil/</x:v>
      </x:c>
      <x:c r="D36" s="114"/>
      <x:c r="E36" s="114"/>
      <x:c r="F36" s="114"/>
      <x:c r="G36" s="114" t="str">
        <x:f>C36</x:f>
        <x:v>https://sre.google/workbook/eliminating-toil/</x:v>
      </x:c>
      <x:c r="H36" s="114"/>
      <x:c r="I36" s="114"/>
    </x:row>
    <x:row r="37" ht="44" customHeight="1">
      <x:c r="A37" s="115" t="str">
        <x:v>Template note</x:v>
      </x:c>
      <x:c r="B37" s="115" t="str">
        <x:v>This planning tool is a decision aid. Adapt categories, time horizon and constraints to your team.</x:v>
      </x:c>
      <x:c r="C37" s="115"/>
      <x:c r="D37" s="115"/>
      <x:c r="E37" s="115"/>
      <x:c r="F37" s="115"/>
      <x:c r="G37" s="115"/>
      <x:c r="H37" s="115"/>
      <x:c r="I37" s="115"/>
    </x:row>
  </x:sheetData>
  <x:mergeCells>
    <x:mergeCell ref="A2:I2"/>
    <x:mergeCell ref="A4:I4"/>
    <x:mergeCell ref="A6:I6"/>
    <x:mergeCell ref="A26:I26"/>
    <x:mergeCell ref="C27:I27"/>
    <x:mergeCell ref="C28:I28"/>
    <x:mergeCell ref="C29:I29"/>
    <x:mergeCell ref="C30:I30"/>
    <x:mergeCell ref="A33:I33"/>
    <x:mergeCell ref="B34:F34"/>
    <x:mergeCell ref="G34:I34"/>
    <x:mergeCell ref="B35:F35"/>
    <x:mergeCell ref="G35:I35"/>
    <x:mergeCell ref="B36:F36"/>
    <x:mergeCell ref="G36:I36"/>
    <x:mergeCell ref="B37:F37"/>
    <x:mergeCell ref="G37:I37"/>
  </x:mergeCells>
  <x:pageMargins left="0.7" right="0.7" top="0.75" bottom="0.75" header="0.3" footer="0.3"/>
</x:worksheet>
</file>